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ladislav\Downloads\"/>
    </mc:Choice>
  </mc:AlternateContent>
  <bookViews>
    <workbookView xWindow="0" yWindow="0" windowWidth="20490" windowHeight="7905" tabRatio="913"/>
  </bookViews>
  <sheets>
    <sheet name="Лист1" sheetId="8" r:id="rId1"/>
  </sheets>
  <externalReferences>
    <externalReference r:id="rId2"/>
  </externalReferences>
  <definedNames>
    <definedName name="_xlnm.Print_Area" localSheetId="0">Лист1!$A$1:$I$28</definedName>
  </definedNames>
  <calcPr calcId="152511"/>
</workbook>
</file>

<file path=xl/calcChain.xml><?xml version="1.0" encoding="utf-8"?>
<calcChain xmlns="http://schemas.openxmlformats.org/spreadsheetml/2006/main">
  <c r="E26" i="8" l="1"/>
  <c r="D26" i="8"/>
  <c r="C26" i="8"/>
  <c r="E25" i="8"/>
  <c r="D25" i="8"/>
  <c r="C25" i="8"/>
  <c r="E24" i="8"/>
  <c r="I24" i="8"/>
  <c r="D24" i="8"/>
  <c r="C24" i="8"/>
  <c r="E23" i="8"/>
  <c r="D23" i="8"/>
  <c r="H23" i="8"/>
  <c r="C23" i="8"/>
  <c r="E22" i="8"/>
  <c r="D22" i="8"/>
  <c r="H22" i="8"/>
  <c r="C22" i="8"/>
  <c r="G22" i="8"/>
  <c r="E21" i="8"/>
  <c r="D21" i="8"/>
  <c r="H21" i="8"/>
  <c r="C21" i="8"/>
  <c r="E20" i="8"/>
  <c r="I20" i="8"/>
  <c r="D20" i="8"/>
  <c r="H20" i="8"/>
  <c r="C20" i="8"/>
  <c r="E19" i="8"/>
  <c r="D19" i="8"/>
  <c r="H19" i="8"/>
  <c r="C19" i="8"/>
  <c r="E18" i="8"/>
  <c r="C18" i="8"/>
  <c r="G18" i="8"/>
  <c r="E17" i="8"/>
  <c r="I17" i="8"/>
  <c r="E16" i="8"/>
  <c r="D16" i="8"/>
  <c r="H16" i="8"/>
  <c r="C16" i="8"/>
  <c r="E15" i="8"/>
  <c r="I15" i="8"/>
  <c r="D15" i="8"/>
  <c r="H15" i="8"/>
  <c r="C15" i="8"/>
  <c r="E14" i="8"/>
  <c r="D14" i="8"/>
  <c r="H14" i="8"/>
  <c r="C14" i="8"/>
  <c r="E13" i="8"/>
  <c r="D13" i="8"/>
  <c r="C13" i="8"/>
  <c r="G13" i="8"/>
  <c r="E12" i="8"/>
  <c r="D12" i="8"/>
  <c r="C12" i="8"/>
  <c r="E11" i="8"/>
  <c r="I11" i="8"/>
  <c r="D11" i="8"/>
  <c r="C11" i="8"/>
  <c r="G11" i="8"/>
  <c r="I26" i="8"/>
  <c r="H25" i="8"/>
  <c r="H24" i="8"/>
  <c r="I22" i="8"/>
  <c r="I21" i="8"/>
  <c r="G20" i="8"/>
  <c r="H17" i="8"/>
  <c r="I16" i="8"/>
  <c r="G14" i="8"/>
  <c r="I12" i="8"/>
  <c r="H11" i="8"/>
  <c r="H26" i="8"/>
  <c r="I25" i="8"/>
  <c r="G25" i="8"/>
  <c r="G23" i="8"/>
  <c r="I19" i="8"/>
  <c r="G15" i="8"/>
  <c r="I13" i="8"/>
  <c r="H12" i="8"/>
  <c r="H27" i="8"/>
  <c r="G24" i="8"/>
  <c r="I23" i="8"/>
  <c r="G19" i="8"/>
  <c r="I18" i="8"/>
  <c r="G16" i="8"/>
  <c r="H13" i="8"/>
  <c r="G12" i="8"/>
  <c r="G26" i="8"/>
  <c r="I14" i="8"/>
  <c r="G21" i="8"/>
  <c r="H18" i="8"/>
  <c r="G17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I27" i="8"/>
  <c r="G27" i="8"/>
</calcChain>
</file>

<file path=xl/sharedStrings.xml><?xml version="1.0" encoding="utf-8"?>
<sst xmlns="http://schemas.openxmlformats.org/spreadsheetml/2006/main" count="33" uniqueCount="30">
  <si>
    <t>№
п/п</t>
  </si>
  <si>
    <t>Наименование</t>
  </si>
  <si>
    <t xml:space="preserve">Масло сливочное </t>
  </si>
  <si>
    <t>Сахар-песок</t>
  </si>
  <si>
    <t>Уровень средних розничных цен (руб./кг/литр/десяток)</t>
  </si>
  <si>
    <t>Итого</t>
  </si>
  <si>
    <t>Средняя стоимость потребительского набора (руб.)</t>
  </si>
  <si>
    <t>Нормы потребления за месяц</t>
  </si>
  <si>
    <t>Хлеб белый из пшеничной муки</t>
  </si>
  <si>
    <t>Стоимость потребительского набора основных социально значимых продтоваров</t>
  </si>
  <si>
    <t>Мука пшеничная (сорт высший)</t>
  </si>
  <si>
    <t>Макаронные изделия (сорт высший)</t>
  </si>
  <si>
    <t>Масло подсолнечное рафинированное</t>
  </si>
  <si>
    <t>Крупа гречневая (сорт первый)</t>
  </si>
  <si>
    <t>Крупа рисовая (сорт первый)</t>
  </si>
  <si>
    <t xml:space="preserve">Говядина </t>
  </si>
  <si>
    <t>Свинина</t>
  </si>
  <si>
    <t>Мясо кур</t>
  </si>
  <si>
    <t>Молоко питьевое (м.д.ж. 2,5-4,0%)</t>
  </si>
  <si>
    <t>Яйцо столовое 1 категории</t>
  </si>
  <si>
    <t>Картофель свежий</t>
  </si>
  <si>
    <t>Капуста белокочанная свежая</t>
  </si>
  <si>
    <t>Лук репчатый свежий</t>
  </si>
  <si>
    <t xml:space="preserve"> для трудоспособного населения в торговых объектах различных форматов*</t>
  </si>
  <si>
    <t>* по выбору муниципального образования</t>
  </si>
  <si>
    <t>Предприятие Гузель</t>
  </si>
  <si>
    <t>Предприятие ПУД</t>
  </si>
  <si>
    <t>Белогорский рынок</t>
  </si>
  <si>
    <t>Приложение 1</t>
  </si>
  <si>
    <t>в муниципальном образовании Белогорский район по состоянию на 21.02.2018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</si>
</sst>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2" formatCode="0.0"/>
  </numFmts>
  <fonts count="16" x14ac:knownFonts="1">
    <font>
      <sz val="10"/>
      <name val="Arial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0"/>
      <name val="Arial"/>
      <family val="2"/>
      <charset val="204"/>
    </font>
    <font>
      <b/>
      <sz val="18"/>
      <name val="Times New Roman"/>
      <family val="1"/>
      <charset val="204"/>
    </font>
    <font>
      <i/>
      <sz val="20"/>
      <name val="Arial"/>
      <family val="2"/>
      <charset val="204"/>
    </font>
    <font>
      <b/>
      <i/>
      <sz val="20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9"/>
      <name val="Times New Roman"/>
      <family val="1"/>
      <charset val="204"/>
    </font>
    <font>
      <b/>
      <sz val="19"/>
      <name val="Arial"/>
      <family val="2"/>
      <charset val="204"/>
    </font>
    <font>
      <sz val="19"/>
      <name val="Arial"/>
      <family val="2"/>
      <charset val="204"/>
    </font>
    <font>
      <b/>
      <i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4" fillId="0" borderId="0" xfId="0" applyFont="1"/>
    <xf numFmtId="0" fontId="7" fillId="0" borderId="0" xfId="0" applyFont="1"/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Border="1" applyAlignment="1"/>
    <xf numFmtId="0" fontId="11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192" fontId="10" fillId="0" borderId="6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192" fontId="10" fillId="0" borderId="2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2" fontId="15" fillId="0" borderId="0" xfId="0" applyNumberFormat="1" applyFont="1" applyBorder="1" applyAlignment="1">
      <alignment horizontal="center"/>
    </xf>
    <xf numFmtId="192" fontId="15" fillId="0" borderId="0" xfId="0" applyNumberFormat="1" applyFont="1" applyBorder="1" applyAlignment="1">
      <alignment horizontal="center"/>
    </xf>
    <xf numFmtId="192" fontId="10" fillId="0" borderId="12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9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" fontId="15" fillId="0" borderId="18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2" fontId="15" fillId="0" borderId="2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4;&#1072;&#1073;&#1083;&#1086;&#1085;%20&#1076;&#1083;&#1103;%20&#1079;&#1072;&#1087;&#1086;&#1083;&#1085;&#1077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ониторинг 40 товаров"/>
    </sheetNames>
    <sheetDataSet>
      <sheetData sheetId="0"/>
      <sheetData sheetId="1">
        <row r="6">
          <cell r="C6">
            <v>23.5</v>
          </cell>
          <cell r="G6">
            <v>28</v>
          </cell>
          <cell r="K6">
            <v>24</v>
          </cell>
        </row>
        <row r="7">
          <cell r="C7">
            <v>45</v>
          </cell>
          <cell r="G7">
            <v>44</v>
          </cell>
          <cell r="K7">
            <v>45</v>
          </cell>
        </row>
        <row r="8">
          <cell r="C8">
            <v>29</v>
          </cell>
          <cell r="G8">
            <v>39.729999999999997</v>
          </cell>
          <cell r="K8">
            <v>40</v>
          </cell>
        </row>
        <row r="9">
          <cell r="C9">
            <v>37.5</v>
          </cell>
          <cell r="G9">
            <v>33.659999999999997</v>
          </cell>
          <cell r="K9">
            <v>41</v>
          </cell>
        </row>
        <row r="10">
          <cell r="C10">
            <v>73</v>
          </cell>
          <cell r="G10">
            <v>55</v>
          </cell>
          <cell r="K10">
            <v>55</v>
          </cell>
        </row>
        <row r="11">
          <cell r="C11">
            <v>35.5</v>
          </cell>
          <cell r="G11">
            <v>31.9</v>
          </cell>
          <cell r="K11">
            <v>30</v>
          </cell>
        </row>
        <row r="18">
          <cell r="K18">
            <v>350</v>
          </cell>
        </row>
        <row r="19">
          <cell r="C19">
            <v>304</v>
          </cell>
          <cell r="K19">
            <v>270</v>
          </cell>
        </row>
        <row r="20">
          <cell r="C20">
            <v>99</v>
          </cell>
          <cell r="G20">
            <v>105.6</v>
          </cell>
          <cell r="K20">
            <v>114</v>
          </cell>
        </row>
        <row r="25">
          <cell r="C25">
            <v>28.16</v>
          </cell>
          <cell r="G25">
            <v>28.9</v>
          </cell>
          <cell r="K25">
            <v>27.6</v>
          </cell>
        </row>
        <row r="27">
          <cell r="C27">
            <v>34</v>
          </cell>
          <cell r="G27">
            <v>58.3</v>
          </cell>
          <cell r="K27">
            <v>51</v>
          </cell>
        </row>
        <row r="29">
          <cell r="C29">
            <v>207.5</v>
          </cell>
          <cell r="G29">
            <v>260</v>
          </cell>
          <cell r="K29">
            <v>285</v>
          </cell>
        </row>
        <row r="33">
          <cell r="C33">
            <v>30</v>
          </cell>
          <cell r="G33">
            <v>29.9</v>
          </cell>
          <cell r="K33">
            <v>35</v>
          </cell>
        </row>
        <row r="34">
          <cell r="C34">
            <v>13.5</v>
          </cell>
          <cell r="G34">
            <v>14.9</v>
          </cell>
          <cell r="K34">
            <v>15</v>
          </cell>
        </row>
        <row r="35">
          <cell r="C35">
            <v>14.5</v>
          </cell>
          <cell r="G35">
            <v>14</v>
          </cell>
          <cell r="K35">
            <v>20</v>
          </cell>
        </row>
        <row r="45">
          <cell r="C45">
            <v>47</v>
          </cell>
          <cell r="G45">
            <v>48.4</v>
          </cell>
          <cell r="K45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2"/>
  <sheetViews>
    <sheetView tabSelected="1" view="pageBreakPreview" zoomScale="55" zoomScaleNormal="70" zoomScaleSheetLayoutView="55" workbookViewId="0">
      <selection activeCell="P8" sqref="P8"/>
    </sheetView>
  </sheetViews>
  <sheetFormatPr defaultRowHeight="12.75" x14ac:dyDescent="0.2"/>
  <cols>
    <col min="1" max="1" width="7.28515625" customWidth="1"/>
    <col min="2" max="2" width="44.7109375" style="9" customWidth="1"/>
    <col min="3" max="3" width="14.85546875" customWidth="1"/>
    <col min="4" max="4" width="14.28515625" customWidth="1"/>
    <col min="5" max="5" width="14.5703125" customWidth="1"/>
    <col min="6" max="6" width="19.7109375" customWidth="1"/>
    <col min="7" max="7" width="18.42578125" customWidth="1"/>
    <col min="8" max="8" width="18.140625" customWidth="1"/>
    <col min="9" max="9" width="17" customWidth="1"/>
  </cols>
  <sheetData>
    <row r="1" spans="1:12" ht="2.25" customHeight="1" x14ac:dyDescent="0.2"/>
    <row r="2" spans="1:12" ht="39.75" customHeight="1" x14ac:dyDescent="0.35">
      <c r="H2" s="63" t="s">
        <v>28</v>
      </c>
      <c r="I2" s="63"/>
    </row>
    <row r="3" spans="1:12" ht="39.75" customHeight="1" x14ac:dyDescent="0.35">
      <c r="H3" s="33"/>
      <c r="I3" s="33"/>
    </row>
    <row r="4" spans="1:12" ht="35.25" customHeight="1" x14ac:dyDescent="0.35">
      <c r="A4" s="63" t="s">
        <v>9</v>
      </c>
      <c r="B4" s="63"/>
      <c r="C4" s="63"/>
      <c r="D4" s="63"/>
      <c r="E4" s="63"/>
      <c r="F4" s="63"/>
      <c r="G4" s="63"/>
      <c r="H4" s="63"/>
      <c r="I4" s="63"/>
    </row>
    <row r="5" spans="1:12" ht="35.25" customHeight="1" x14ac:dyDescent="0.35">
      <c r="A5" s="63" t="s">
        <v>23</v>
      </c>
      <c r="B5" s="63"/>
      <c r="C5" s="63"/>
      <c r="D5" s="63"/>
      <c r="E5" s="63"/>
      <c r="F5" s="63"/>
      <c r="G5" s="63"/>
      <c r="H5" s="63"/>
      <c r="I5" s="63"/>
    </row>
    <row r="6" spans="1:12" ht="36" customHeight="1" x14ac:dyDescent="0.35">
      <c r="A6" s="63" t="s">
        <v>29</v>
      </c>
      <c r="B6" s="63"/>
      <c r="C6" s="63"/>
      <c r="D6" s="63"/>
      <c r="E6" s="63"/>
      <c r="F6" s="63"/>
      <c r="G6" s="63"/>
      <c r="H6" s="63"/>
      <c r="I6" s="63"/>
    </row>
    <row r="7" spans="1:12" ht="40.5" customHeight="1" thickBot="1" x14ac:dyDescent="0.25">
      <c r="A7" s="1"/>
      <c r="B7" s="1"/>
      <c r="C7" s="1"/>
      <c r="D7" s="3"/>
      <c r="E7" s="3"/>
    </row>
    <row r="8" spans="1:12" ht="70.5" customHeight="1" thickBot="1" x14ac:dyDescent="0.25">
      <c r="A8" s="52" t="s">
        <v>0</v>
      </c>
      <c r="B8" s="49" t="s">
        <v>1</v>
      </c>
      <c r="C8" s="67" t="s">
        <v>4</v>
      </c>
      <c r="D8" s="68"/>
      <c r="E8" s="69"/>
      <c r="F8" s="57" t="s">
        <v>7</v>
      </c>
      <c r="G8" s="64" t="s">
        <v>6</v>
      </c>
      <c r="H8" s="65"/>
      <c r="I8" s="66"/>
    </row>
    <row r="9" spans="1:12" ht="32.25" customHeight="1" x14ac:dyDescent="0.2">
      <c r="A9" s="53"/>
      <c r="B9" s="50"/>
      <c r="C9" s="55" t="s">
        <v>26</v>
      </c>
      <c r="D9" s="55" t="s">
        <v>25</v>
      </c>
      <c r="E9" s="55" t="s">
        <v>27</v>
      </c>
      <c r="F9" s="58"/>
      <c r="G9" s="55" t="s">
        <v>26</v>
      </c>
      <c r="H9" s="55" t="s">
        <v>25</v>
      </c>
      <c r="I9" s="55" t="s">
        <v>27</v>
      </c>
    </row>
    <row r="10" spans="1:12" s="2" customFormat="1" ht="56.25" customHeight="1" thickBot="1" x14ac:dyDescent="0.25">
      <c r="A10" s="54"/>
      <c r="B10" s="51"/>
      <c r="C10" s="56"/>
      <c r="D10" s="56"/>
      <c r="E10" s="56"/>
      <c r="F10" s="59"/>
      <c r="G10" s="56"/>
      <c r="H10" s="56"/>
      <c r="I10" s="56"/>
    </row>
    <row r="11" spans="1:12" s="2" customFormat="1" ht="74.25" customHeight="1" thickBot="1" x14ac:dyDescent="0.25">
      <c r="A11" s="42">
        <v>1</v>
      </c>
      <c r="B11" s="12" t="s">
        <v>10</v>
      </c>
      <c r="C11" s="24">
        <f>'[1]Мониторинг 40 товаров'!C6</f>
        <v>23.5</v>
      </c>
      <c r="D11" s="25">
        <f>'[1]Мониторинг 40 товаров'!G6</f>
        <v>28</v>
      </c>
      <c r="E11" s="39">
        <f>'[1]Мониторинг 40 товаров'!K6</f>
        <v>24</v>
      </c>
      <c r="F11" s="21">
        <v>0.67500000000000004</v>
      </c>
      <c r="G11" s="22">
        <f>C11*F11</f>
        <v>15.862500000000001</v>
      </c>
      <c r="H11" s="22">
        <f>D11*F11</f>
        <v>18.900000000000002</v>
      </c>
      <c r="I11" s="22">
        <f>E11*F11</f>
        <v>16.200000000000003</v>
      </c>
    </row>
    <row r="12" spans="1:12" s="2" customFormat="1" ht="51" customHeight="1" thickBot="1" x14ac:dyDescent="0.25">
      <c r="A12" s="43">
        <f>A11+1</f>
        <v>2</v>
      </c>
      <c r="B12" s="10" t="s">
        <v>8</v>
      </c>
      <c r="C12" s="26">
        <f>'[1]Мониторинг 40 товаров'!C25</f>
        <v>28.16</v>
      </c>
      <c r="D12" s="27">
        <f>'[1]Мониторинг 40 товаров'!G25</f>
        <v>28.9</v>
      </c>
      <c r="E12" s="40">
        <f>'[1]Мониторинг 40 товаров'!K25</f>
        <v>27.6</v>
      </c>
      <c r="F12" s="23">
        <v>11.3</v>
      </c>
      <c r="G12" s="22">
        <f t="shared" ref="G12:G26" si="0">C12*F12</f>
        <v>318.20800000000003</v>
      </c>
      <c r="H12" s="22">
        <f t="shared" ref="H12:H26" si="1">D12*F12</f>
        <v>326.57</v>
      </c>
      <c r="I12" s="22">
        <f>E12*F12</f>
        <v>311.88000000000005</v>
      </c>
    </row>
    <row r="13" spans="1:12" s="2" customFormat="1" ht="53.25" customHeight="1" thickBot="1" x14ac:dyDescent="0.25">
      <c r="A13" s="43">
        <f t="shared" ref="A13:A26" si="2">A12+1</f>
        <v>3</v>
      </c>
      <c r="B13" s="10" t="s">
        <v>11</v>
      </c>
      <c r="C13" s="28">
        <f>'[1]Мониторинг 40 товаров'!C9</f>
        <v>37.5</v>
      </c>
      <c r="D13" s="27">
        <f>'[1]Мониторинг 40 товаров'!G9</f>
        <v>33.659999999999997</v>
      </c>
      <c r="E13" s="40">
        <f>'[1]Мониторинг 40 товаров'!K9</f>
        <v>41</v>
      </c>
      <c r="F13" s="23">
        <v>0.75</v>
      </c>
      <c r="G13" s="22">
        <f t="shared" si="0"/>
        <v>28.125</v>
      </c>
      <c r="H13" s="22">
        <f t="shared" si="1"/>
        <v>25.244999999999997</v>
      </c>
      <c r="I13" s="22">
        <f t="shared" ref="I13:I26" si="3">E13*F13</f>
        <v>30.75</v>
      </c>
    </row>
    <row r="14" spans="1:12" s="2" customFormat="1" ht="59.25" customHeight="1" thickBot="1" x14ac:dyDescent="0.25">
      <c r="A14" s="43">
        <f t="shared" si="2"/>
        <v>4</v>
      </c>
      <c r="B14" s="10" t="s">
        <v>12</v>
      </c>
      <c r="C14" s="28">
        <f>'[1]Мониторинг 40 товаров'!C10</f>
        <v>73</v>
      </c>
      <c r="D14" s="27">
        <f>'[1]Мониторинг 40 товаров'!G10</f>
        <v>55</v>
      </c>
      <c r="E14" s="40">
        <f>'[1]Мониторинг 40 товаров'!K10</f>
        <v>55</v>
      </c>
      <c r="F14" s="23">
        <v>0.92500000000000004</v>
      </c>
      <c r="G14" s="22">
        <f t="shared" si="0"/>
        <v>67.525000000000006</v>
      </c>
      <c r="H14" s="22">
        <f t="shared" si="1"/>
        <v>50.875</v>
      </c>
      <c r="I14" s="22">
        <f t="shared" si="3"/>
        <v>50.875</v>
      </c>
      <c r="L14" s="45"/>
    </row>
    <row r="15" spans="1:12" s="2" customFormat="1" ht="57" customHeight="1" thickBot="1" x14ac:dyDescent="0.25">
      <c r="A15" s="43">
        <f t="shared" si="2"/>
        <v>5</v>
      </c>
      <c r="B15" s="10" t="s">
        <v>13</v>
      </c>
      <c r="C15" s="26">
        <f>'[1]Мониторинг 40 товаров'!C8</f>
        <v>29</v>
      </c>
      <c r="D15" s="27">
        <f>'[1]Мониторинг 40 товаров'!G8</f>
        <v>39.729999999999997</v>
      </c>
      <c r="E15" s="40">
        <f>'[1]Мониторинг 40 товаров'!K8</f>
        <v>40</v>
      </c>
      <c r="F15" s="23">
        <v>0.45833333333333331</v>
      </c>
      <c r="G15" s="22">
        <f t="shared" si="0"/>
        <v>13.291666666666666</v>
      </c>
      <c r="H15" s="22">
        <f t="shared" si="1"/>
        <v>18.209583333333331</v>
      </c>
      <c r="I15" s="22">
        <f t="shared" si="3"/>
        <v>18.333333333333332</v>
      </c>
      <c r="L15" s="44"/>
    </row>
    <row r="16" spans="1:12" s="2" customFormat="1" ht="51" customHeight="1" thickBot="1" x14ac:dyDescent="0.25">
      <c r="A16" s="43">
        <f t="shared" si="2"/>
        <v>6</v>
      </c>
      <c r="B16" s="10" t="s">
        <v>14</v>
      </c>
      <c r="C16" s="26">
        <f>'[1]Мониторинг 40 товаров'!C7</f>
        <v>45</v>
      </c>
      <c r="D16" s="27">
        <f>'[1]Мониторинг 40 товаров'!G7</f>
        <v>44</v>
      </c>
      <c r="E16" s="40">
        <f>'[1]Мониторинг 40 товаров'!K7</f>
        <v>45</v>
      </c>
      <c r="F16" s="23">
        <v>0.25</v>
      </c>
      <c r="G16" s="22">
        <f t="shared" si="0"/>
        <v>11.25</v>
      </c>
      <c r="H16" s="22">
        <f t="shared" si="1"/>
        <v>11</v>
      </c>
      <c r="I16" s="22">
        <f t="shared" si="3"/>
        <v>11.25</v>
      </c>
      <c r="L16" s="44"/>
    </row>
    <row r="17" spans="1:209" s="2" customFormat="1" ht="45.75" customHeight="1" thickBot="1" x14ac:dyDescent="0.25">
      <c r="A17" s="43">
        <f t="shared" si="2"/>
        <v>7</v>
      </c>
      <c r="B17" s="10" t="s">
        <v>15</v>
      </c>
      <c r="C17" s="26"/>
      <c r="D17" s="29"/>
      <c r="E17" s="40">
        <f>'[1]Мониторинг 40 товаров'!K18</f>
        <v>350</v>
      </c>
      <c r="F17" s="23">
        <v>1.0833333333333333</v>
      </c>
      <c r="G17" s="22">
        <f t="shared" si="0"/>
        <v>0</v>
      </c>
      <c r="H17" s="22">
        <f t="shared" si="1"/>
        <v>0</v>
      </c>
      <c r="I17" s="22">
        <f t="shared" si="3"/>
        <v>379.16666666666663</v>
      </c>
    </row>
    <row r="18" spans="1:209" s="2" customFormat="1" ht="42.75" customHeight="1" thickBot="1" x14ac:dyDescent="0.25">
      <c r="A18" s="43">
        <f t="shared" si="2"/>
        <v>8</v>
      </c>
      <c r="B18" s="10" t="s">
        <v>16</v>
      </c>
      <c r="C18" s="26">
        <f>'[1]Мониторинг 40 товаров'!C19</f>
        <v>304</v>
      </c>
      <c r="D18" s="29"/>
      <c r="E18" s="40">
        <f>'[1]Мониторинг 40 товаров'!K19</f>
        <v>270</v>
      </c>
      <c r="F18" s="23">
        <v>0.75</v>
      </c>
      <c r="G18" s="22">
        <f t="shared" si="0"/>
        <v>228</v>
      </c>
      <c r="H18" s="22">
        <f t="shared" si="1"/>
        <v>0</v>
      </c>
      <c r="I18" s="22">
        <f t="shared" si="3"/>
        <v>202.5</v>
      </c>
    </row>
    <row r="19" spans="1:209" s="2" customFormat="1" ht="45.75" customHeight="1" thickBot="1" x14ac:dyDescent="0.25">
      <c r="A19" s="43">
        <f t="shared" si="2"/>
        <v>9</v>
      </c>
      <c r="B19" s="10" t="s">
        <v>17</v>
      </c>
      <c r="C19" s="26">
        <f>'[1]Мониторинг 40 товаров'!C20</f>
        <v>99</v>
      </c>
      <c r="D19" s="27">
        <f>'[1]Мониторинг 40 товаров'!G20</f>
        <v>105.6</v>
      </c>
      <c r="E19" s="40">
        <f>'[1]Мониторинг 40 товаров'!K20</f>
        <v>114</v>
      </c>
      <c r="F19" s="23">
        <v>2.8416666666666668</v>
      </c>
      <c r="G19" s="22">
        <f t="shared" si="0"/>
        <v>281.32499999999999</v>
      </c>
      <c r="H19" s="22">
        <f t="shared" si="1"/>
        <v>300.08</v>
      </c>
      <c r="I19" s="22">
        <f t="shared" si="3"/>
        <v>323.95</v>
      </c>
    </row>
    <row r="20" spans="1:209" s="2" customFormat="1" ht="51.75" customHeight="1" thickBot="1" x14ac:dyDescent="0.25">
      <c r="A20" s="43">
        <f t="shared" si="2"/>
        <v>10</v>
      </c>
      <c r="B20" s="10" t="s">
        <v>2</v>
      </c>
      <c r="C20" s="26">
        <f>'[1]Мониторинг 40 товаров'!C29</f>
        <v>207.5</v>
      </c>
      <c r="D20" s="27">
        <f>'[1]Мониторинг 40 товаров'!G29</f>
        <v>260</v>
      </c>
      <c r="E20" s="40">
        <f>'[1]Мониторинг 40 товаров'!K29</f>
        <v>285</v>
      </c>
      <c r="F20" s="23">
        <v>0.27500000000000002</v>
      </c>
      <c r="G20" s="22">
        <f t="shared" si="0"/>
        <v>57.062500000000007</v>
      </c>
      <c r="H20" s="22">
        <f t="shared" si="1"/>
        <v>71.5</v>
      </c>
      <c r="I20" s="22">
        <f t="shared" si="3"/>
        <v>78.375</v>
      </c>
    </row>
    <row r="21" spans="1:209" s="2" customFormat="1" ht="57" customHeight="1" thickBot="1" x14ac:dyDescent="0.25">
      <c r="A21" s="43">
        <f t="shared" si="2"/>
        <v>11</v>
      </c>
      <c r="B21" s="10" t="s">
        <v>18</v>
      </c>
      <c r="C21" s="26">
        <f>'[1]Мониторинг 40 товаров'!C27</f>
        <v>34</v>
      </c>
      <c r="D21" s="27">
        <f>'[1]Мониторинг 40 товаров'!G27</f>
        <v>58.3</v>
      </c>
      <c r="E21" s="40">
        <f>'[1]Мониторинг 40 товаров'!K27</f>
        <v>51</v>
      </c>
      <c r="F21" s="23">
        <v>7.9333333333333336</v>
      </c>
      <c r="G21" s="22">
        <f t="shared" si="0"/>
        <v>269.73333333333335</v>
      </c>
      <c r="H21" s="22">
        <f t="shared" si="1"/>
        <v>462.51333333333332</v>
      </c>
      <c r="I21" s="22">
        <f t="shared" si="3"/>
        <v>404.6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</row>
    <row r="22" spans="1:209" s="2" customFormat="1" ht="43.5" customHeight="1" thickBot="1" x14ac:dyDescent="0.3">
      <c r="A22" s="43">
        <f t="shared" si="2"/>
        <v>12</v>
      </c>
      <c r="B22" s="10" t="s">
        <v>19</v>
      </c>
      <c r="C22" s="26">
        <f>'[1]Мониторинг 40 товаров'!C45</f>
        <v>47</v>
      </c>
      <c r="D22" s="27">
        <f>'[1]Мониторинг 40 товаров'!G45</f>
        <v>48.4</v>
      </c>
      <c r="E22" s="40">
        <f>'[1]Мониторинг 40 товаров'!K45</f>
        <v>35</v>
      </c>
      <c r="F22" s="23">
        <v>1.8</v>
      </c>
      <c r="G22" s="22">
        <f t="shared" si="0"/>
        <v>84.600000000000009</v>
      </c>
      <c r="H22" s="22">
        <f t="shared" si="1"/>
        <v>87.12</v>
      </c>
      <c r="I22" s="22">
        <f t="shared" si="3"/>
        <v>63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5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</row>
    <row r="23" spans="1:209" s="2" customFormat="1" ht="48" customHeight="1" thickBot="1" x14ac:dyDescent="0.3">
      <c r="A23" s="43">
        <f t="shared" si="2"/>
        <v>13</v>
      </c>
      <c r="B23" s="10" t="s">
        <v>3</v>
      </c>
      <c r="C23" s="30">
        <f>'[1]Мониторинг 40 товаров'!C11</f>
        <v>35.5</v>
      </c>
      <c r="D23" s="27">
        <f>'[1]Мониторинг 40 товаров'!G11</f>
        <v>31.9</v>
      </c>
      <c r="E23" s="40">
        <f>'[1]Мониторинг 40 товаров'!K11</f>
        <v>30</v>
      </c>
      <c r="F23" s="23">
        <v>1.8833333333333335</v>
      </c>
      <c r="G23" s="22">
        <f t="shared" si="0"/>
        <v>66.858333333333334</v>
      </c>
      <c r="H23" s="22">
        <f t="shared" si="1"/>
        <v>60.07833333333334</v>
      </c>
      <c r="I23" s="22">
        <f t="shared" si="3"/>
        <v>56.500000000000007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5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</row>
    <row r="24" spans="1:209" s="2" customFormat="1" ht="47.25" customHeight="1" thickBot="1" x14ac:dyDescent="0.3">
      <c r="A24" s="43">
        <f t="shared" si="2"/>
        <v>14</v>
      </c>
      <c r="B24" s="10" t="s">
        <v>20</v>
      </c>
      <c r="C24" s="30">
        <f>'[1]Мониторинг 40 товаров'!C33</f>
        <v>30</v>
      </c>
      <c r="D24" s="27">
        <f>'[1]Мониторинг 40 товаров'!G33</f>
        <v>29.9</v>
      </c>
      <c r="E24" s="40">
        <f>'[1]Мониторинг 40 товаров'!K33</f>
        <v>35</v>
      </c>
      <c r="F24" s="23">
        <v>6.2750000000000004</v>
      </c>
      <c r="G24" s="22">
        <f t="shared" si="0"/>
        <v>188.25</v>
      </c>
      <c r="H24" s="22">
        <f t="shared" si="1"/>
        <v>187.6225</v>
      </c>
      <c r="I24" s="22">
        <f t="shared" si="3"/>
        <v>219.625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5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</row>
    <row r="25" spans="1:209" s="2" customFormat="1" ht="47.25" customHeight="1" thickBot="1" x14ac:dyDescent="0.3">
      <c r="A25" s="43">
        <f t="shared" si="2"/>
        <v>15</v>
      </c>
      <c r="B25" s="10" t="s">
        <v>21</v>
      </c>
      <c r="C25" s="30">
        <f>'[1]Мониторинг 40 товаров'!C35</f>
        <v>14.5</v>
      </c>
      <c r="D25" s="27">
        <f>'[1]Мониторинг 40 товаров'!G35</f>
        <v>14</v>
      </c>
      <c r="E25" s="40">
        <f>'[1]Мониторинг 40 товаров'!K35</f>
        <v>20</v>
      </c>
      <c r="F25" s="23">
        <v>2.9166666666666665</v>
      </c>
      <c r="G25" s="22">
        <f t="shared" si="0"/>
        <v>42.291666666666664</v>
      </c>
      <c r="H25" s="22">
        <f t="shared" si="1"/>
        <v>40.833333333333329</v>
      </c>
      <c r="I25" s="22">
        <f t="shared" si="3"/>
        <v>58.333333333333329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5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</row>
    <row r="26" spans="1:209" s="2" customFormat="1" ht="51" customHeight="1" thickBot="1" x14ac:dyDescent="0.3">
      <c r="A26" s="43">
        <f t="shared" si="2"/>
        <v>16</v>
      </c>
      <c r="B26" s="11" t="s">
        <v>22</v>
      </c>
      <c r="C26" s="31">
        <f>'[1]Мониторинг 40 товаров'!C34</f>
        <v>13.5</v>
      </c>
      <c r="D26" s="32">
        <f>'[1]Мониторинг 40 товаров'!G34</f>
        <v>14.9</v>
      </c>
      <c r="E26" s="41">
        <f>'[1]Мониторинг 40 товаров'!K34</f>
        <v>15</v>
      </c>
      <c r="F26" s="38">
        <v>3.7666666666666671</v>
      </c>
      <c r="G26" s="22">
        <f t="shared" si="0"/>
        <v>50.850000000000009</v>
      </c>
      <c r="H26" s="22">
        <f t="shared" si="1"/>
        <v>56.123333333333342</v>
      </c>
      <c r="I26" s="22">
        <f t="shared" si="3"/>
        <v>56.500000000000007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</row>
    <row r="27" spans="1:209" s="8" customFormat="1" ht="45" customHeight="1" thickBot="1" x14ac:dyDescent="0.25">
      <c r="A27" s="60" t="s">
        <v>5</v>
      </c>
      <c r="B27" s="61"/>
      <c r="C27" s="61"/>
      <c r="D27" s="61"/>
      <c r="E27" s="61"/>
      <c r="F27" s="62"/>
      <c r="G27" s="46">
        <f>SUM(G11:G26)</f>
        <v>1723.2329999999999</v>
      </c>
      <c r="H27" s="48">
        <f>SUM(H11:H26)</f>
        <v>1716.6704166666666</v>
      </c>
      <c r="I27" s="47">
        <f>SUM(I11:I26)</f>
        <v>2281.8383333333336</v>
      </c>
    </row>
    <row r="28" spans="1:209" ht="48.75" customHeight="1" x14ac:dyDescent="0.35">
      <c r="A28" s="34" t="s">
        <v>24</v>
      </c>
      <c r="B28" s="35"/>
      <c r="C28" s="35"/>
      <c r="D28" s="35"/>
      <c r="E28" s="35"/>
      <c r="F28" s="18"/>
      <c r="G28" s="19"/>
      <c r="H28" s="36"/>
      <c r="I28" s="36"/>
    </row>
    <row r="29" spans="1:209" ht="33.75" customHeight="1" x14ac:dyDescent="0.35">
      <c r="A29" s="34"/>
      <c r="B29" s="18"/>
      <c r="C29" s="18"/>
      <c r="D29" s="18"/>
      <c r="E29" s="18"/>
      <c r="F29" s="18"/>
      <c r="G29" s="19"/>
      <c r="H29" s="37"/>
      <c r="I29" s="37"/>
    </row>
    <row r="30" spans="1:209" s="15" customFormat="1" ht="25.5" x14ac:dyDescent="0.35">
      <c r="A30" s="17"/>
      <c r="B30" s="18"/>
      <c r="C30" s="18"/>
      <c r="D30" s="18"/>
      <c r="E30" s="18"/>
      <c r="F30" s="18"/>
      <c r="G30" s="19"/>
      <c r="H30" s="20"/>
      <c r="I30" s="20"/>
    </row>
    <row r="31" spans="1:209" s="15" customFormat="1" ht="24" x14ac:dyDescent="0.35">
      <c r="A31" s="16"/>
      <c r="B31" s="14"/>
    </row>
    <row r="32" spans="1:209" ht="24" x14ac:dyDescent="0.35">
      <c r="A32" s="13"/>
      <c r="B32" s="16"/>
      <c r="C32" s="16"/>
      <c r="D32" s="16"/>
      <c r="E32" s="16"/>
      <c r="F32" s="15"/>
      <c r="G32" s="15"/>
      <c r="H32" s="15"/>
      <c r="I32" s="15"/>
    </row>
  </sheetData>
  <mergeCells count="16">
    <mergeCell ref="A27:F27"/>
    <mergeCell ref="H2:I2"/>
    <mergeCell ref="A6:I6"/>
    <mergeCell ref="A4:I4"/>
    <mergeCell ref="I9:I10"/>
    <mergeCell ref="E9:E10"/>
    <mergeCell ref="D9:D10"/>
    <mergeCell ref="G8:I8"/>
    <mergeCell ref="A5:I5"/>
    <mergeCell ref="C8:E8"/>
    <mergeCell ref="B8:B10"/>
    <mergeCell ref="A8:A10"/>
    <mergeCell ref="G9:G10"/>
    <mergeCell ref="H9:H10"/>
    <mergeCell ref="C9:C10"/>
    <mergeCell ref="F8:F10"/>
  </mergeCells>
  <phoneticPr fontId="0" type="noConversion"/>
  <printOptions horizontalCentered="1"/>
  <pageMargins left="0.23622047244094491" right="0.23622047244094491" top="0.15748031496062992" bottom="0.15748031496062992" header="0.31496062992125984" footer="0.31496062992125984"/>
  <pageSetup paperSize="9" scale="60" orientation="portrait" verticalDpi="360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Vladislav</cp:lastModifiedBy>
  <cp:lastPrinted>2017-12-13T12:51:26Z</cp:lastPrinted>
  <dcterms:created xsi:type="dcterms:W3CDTF">1996-10-08T23:32:33Z</dcterms:created>
  <dcterms:modified xsi:type="dcterms:W3CDTF">2018-03-02T08:09:54Z</dcterms:modified>
</cp:coreProperties>
</file>